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00" windowHeight="8450" activeTab="0"/>
  </bookViews>
  <sheets>
    <sheet name="รายบุคคล" sheetId="1" r:id="rId1"/>
    <sheet name="รวมทั้งองค์กร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<sst xmlns="http://schemas.openxmlformats.org/spreadsheetml/2006/main" count="77" uniqueCount="35">
  <si>
    <t>รอบระยะเวลา</t>
  </si>
  <si>
    <t>บัญชี</t>
  </si>
  <si>
    <t>เงินเดือนปัจจุบัน</t>
  </si>
  <si>
    <t>(หน่วย:บาท)</t>
  </si>
  <si>
    <t>อัตรการหมุนเวียนเข้าออกของพนักงานหรือลูกจ้าง:</t>
  </si>
  <si>
    <t>จำนวนอายุงานที่เหลืออยู่นับจากเริ่มงานเป็นต้นมา:</t>
  </si>
  <si>
    <t>จำนวนเดือนที่จ่ายผลประโยชน์ฯ ตาม พ.ร.บ. คุ้มครองแรงงาน:</t>
  </si>
  <si>
    <t>หนี้สินผลประโยชน์ของ</t>
  </si>
  <si>
    <t>พนักงานหลังออกจากงาน</t>
  </si>
  <si>
    <t xml:space="preserve"> </t>
  </si>
  <si>
    <t>ต้นทุนจากการ</t>
  </si>
  <si>
    <t>ให้บริการแรงงาน</t>
  </si>
  <si>
    <t>ปี</t>
  </si>
  <si>
    <t>ตารางการคำนวณรายจ่ายซึ่งเป็นต้นทุนบริการและ</t>
  </si>
  <si>
    <t>หนี้สินผลประโยชน์ของพนักงานหลังออกจากงาน</t>
  </si>
  <si>
    <t>ดังนั้น กิจการบันทึกรายการปรับปรุงบัญชีโดย</t>
  </si>
  <si>
    <t>อายุของพนักงานหรือลูกจ้าง ณ ปีที่เข้าทำงานเป็นปีแรก</t>
  </si>
  <si>
    <t>รวม</t>
  </si>
  <si>
    <t>การคำนวณรายคนของพนักงาน:</t>
  </si>
  <si>
    <t>เงินเดือนเดือนสุดท้ายของพนักงานรายที่กำลังคำนวณผลประโยชน์ฯ</t>
  </si>
  <si>
    <t>บาท/เดือน</t>
  </si>
  <si>
    <t>เดบิต ค่าใช้จ่ายผลประโยชน์ของพนักงาน</t>
  </si>
  <si>
    <t xml:space="preserve">            หลังออกจากงาน-ต้นทุนบริการปัจจุบัน</t>
  </si>
  <si>
    <t>เครดิต ประมาณการหนี้สินผลประโยชน์ของพนักงานหลังออกจากงาน</t>
  </si>
  <si>
    <t>ปรับปรุงประมาณการหนี้สินผลประโยชน์ของพนักงานหลังออกจากงาน</t>
  </si>
  <si>
    <t>สัดส่วนของการทำงานเต็มปีใส่ 12 ถ้าไม่เต็มใส่จำนวนดือน…….</t>
  </si>
  <si>
    <t>แปลง%</t>
  </si>
  <si>
    <t>วัน</t>
  </si>
  <si>
    <t>พนักงานเริ่มต้นทำงานจนถึงปีปัจจุบัน สิ้นสุด 31 ธันวาคม (ปีที่คำนวณ)</t>
  </si>
  <si>
    <t>ปีที่</t>
  </si>
  <si>
    <t>ลำดับที่</t>
  </si>
  <si>
    <t>บุคคล</t>
  </si>
  <si>
    <t>ต้นทุนบริการสุทธิ</t>
  </si>
  <si>
    <t>ของพนักงานรายบุคคล</t>
  </si>
  <si>
    <t>XX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</si>
</sst>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43" fontId="39" fillId="0" borderId="0" xfId="38" applyFont="1" applyAlignment="1">
      <alignment/>
    </xf>
    <xf numFmtId="43" fontId="39" fillId="0" borderId="0" xfId="0" applyNumberFormat="1" applyFont="1" applyAlignment="1">
      <alignment/>
    </xf>
    <xf numFmtId="4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43" fontId="39" fillId="0" borderId="0" xfId="38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3" fontId="39" fillId="0" borderId="11" xfId="38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left"/>
    </xf>
    <xf numFmtId="43" fontId="39" fillId="0" borderId="0" xfId="38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9" fontId="39" fillId="0" borderId="0" xfId="46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43" fontId="39" fillId="0" borderId="11" xfId="38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93" fontId="39" fillId="0" borderId="0" xfId="38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43" fontId="39" fillId="0" borderId="0" xfId="38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10" borderId="0" xfId="0" applyFont="1" applyFill="1" applyBorder="1" applyAlignment="1">
      <alignment/>
    </xf>
    <xf numFmtId="0" fontId="39" fillId="9" borderId="0" xfId="0" applyFont="1" applyFill="1" applyBorder="1" applyAlignment="1">
      <alignment/>
    </xf>
    <xf numFmtId="43" fontId="39" fillId="19" borderId="0" xfId="38" applyFont="1" applyFill="1" applyBorder="1" applyAlignment="1">
      <alignment/>
    </xf>
    <xf numFmtId="192" fontId="39" fillId="18" borderId="0" xfId="38" applyNumberFormat="1" applyFont="1" applyFill="1" applyBorder="1" applyAlignment="1">
      <alignment/>
    </xf>
    <xf numFmtId="43" fontId="39" fillId="11" borderId="0" xfId="38" applyFont="1" applyFill="1" applyAlignment="1">
      <alignment horizontal="center"/>
    </xf>
    <xf numFmtId="43" fontId="39" fillId="0" borderId="0" xfId="0" applyNumberFormat="1" applyFont="1" applyAlignment="1">
      <alignment horizontal="right"/>
    </xf>
    <xf numFmtId="43" fontId="39" fillId="0" borderId="0" xfId="38" applyFont="1" applyAlignment="1">
      <alignment horizontal="right"/>
    </xf>
    <xf numFmtId="43" fontId="39" fillId="13" borderId="0" xfId="38" applyFont="1" applyFill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43" fontId="39" fillId="0" borderId="10" xfId="38" applyFont="1" applyBorder="1" applyAlignment="1">
      <alignment horizontal="left"/>
    </xf>
    <xf numFmtId="43" fontId="39" fillId="0" borderId="0" xfId="38" applyFont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O11" sqref="O11"/>
    </sheetView>
  </sheetViews>
  <sheetFormatPr defaultColWidth="9.00390625" defaultRowHeight="15"/>
  <cols>
    <col min="1" max="1" width="7.28125" style="8" customWidth="1"/>
    <col min="2" max="2" width="1.28515625" style="1" customWidth="1"/>
    <col min="3" max="3" width="11.140625" style="1" customWidth="1"/>
    <col min="4" max="4" width="1.1484375" style="1" customWidth="1"/>
    <col min="5" max="5" width="15.7109375" style="1" customWidth="1"/>
    <col min="6" max="6" width="1.1484375" style="1" customWidth="1"/>
    <col min="7" max="7" width="16.7109375" style="2" customWidth="1"/>
    <col min="8" max="8" width="1.1484375" style="1" customWidth="1"/>
    <col min="9" max="9" width="15.421875" style="1" customWidth="1"/>
    <col min="10" max="10" width="7.8515625" style="1" customWidth="1"/>
    <col min="11" max="11" width="1.28515625" style="1" customWidth="1"/>
    <col min="12" max="16384" width="9.00390625" style="1" customWidth="1"/>
  </cols>
  <sheetData>
    <row r="1" spans="1:7" ht="7.5" customHeight="1" thickBot="1">
      <c r="A1" s="28"/>
      <c r="G1" s="28"/>
    </row>
    <row r="2" spans="2:11" ht="9" customHeight="1" thickTop="1">
      <c r="B2" s="17"/>
      <c r="C2" s="18"/>
      <c r="D2" s="18"/>
      <c r="E2" s="18"/>
      <c r="F2" s="18"/>
      <c r="G2" s="19"/>
      <c r="H2" s="18"/>
      <c r="I2" s="18"/>
      <c r="J2" s="18"/>
      <c r="K2" s="20"/>
    </row>
    <row r="3" spans="2:11" ht="18">
      <c r="B3" s="21"/>
      <c r="C3" s="46" t="s">
        <v>4</v>
      </c>
      <c r="D3" s="46"/>
      <c r="E3" s="46"/>
      <c r="F3" s="46"/>
      <c r="G3" s="46"/>
      <c r="H3" s="15"/>
      <c r="I3" s="38">
        <v>0</v>
      </c>
      <c r="J3" s="16" t="s">
        <v>26</v>
      </c>
      <c r="K3" s="22"/>
    </row>
    <row r="4" spans="2:11" ht="18">
      <c r="B4" s="21"/>
      <c r="C4" s="46" t="s">
        <v>6</v>
      </c>
      <c r="D4" s="46"/>
      <c r="E4" s="46"/>
      <c r="F4" s="46"/>
      <c r="G4" s="46"/>
      <c r="H4" s="11"/>
      <c r="I4" s="37">
        <v>400</v>
      </c>
      <c r="J4" s="11" t="s">
        <v>27</v>
      </c>
      <c r="K4" s="22"/>
    </row>
    <row r="5" spans="2:11" ht="18">
      <c r="B5" s="21"/>
      <c r="C5" s="46" t="s">
        <v>16</v>
      </c>
      <c r="D5" s="46"/>
      <c r="E5" s="46"/>
      <c r="F5" s="46"/>
      <c r="G5" s="46"/>
      <c r="H5" s="11"/>
      <c r="I5" s="37">
        <v>30</v>
      </c>
      <c r="J5" s="11" t="s">
        <v>12</v>
      </c>
      <c r="K5" s="22"/>
    </row>
    <row r="6" spans="2:11" ht="18">
      <c r="B6" s="21"/>
      <c r="C6" s="46" t="s">
        <v>5</v>
      </c>
      <c r="D6" s="46"/>
      <c r="E6" s="46"/>
      <c r="F6" s="46"/>
      <c r="G6" s="46"/>
      <c r="H6" s="11"/>
      <c r="I6" s="37">
        <f>60-I5</f>
        <v>30</v>
      </c>
      <c r="J6" s="11" t="s">
        <v>12</v>
      </c>
      <c r="K6" s="22"/>
    </row>
    <row r="7" spans="2:11" ht="18">
      <c r="B7" s="21"/>
      <c r="C7" s="46" t="s">
        <v>28</v>
      </c>
      <c r="D7" s="46"/>
      <c r="E7" s="46"/>
      <c r="F7" s="46"/>
      <c r="G7" s="46"/>
      <c r="H7" s="11"/>
      <c r="I7" s="39">
        <v>1</v>
      </c>
      <c r="J7" s="11" t="s">
        <v>12</v>
      </c>
      <c r="K7" s="22"/>
    </row>
    <row r="8" spans="2:11" ht="18">
      <c r="B8" s="21"/>
      <c r="C8" s="46" t="s">
        <v>19</v>
      </c>
      <c r="D8" s="46"/>
      <c r="E8" s="46"/>
      <c r="F8" s="46"/>
      <c r="G8" s="46"/>
      <c r="H8" s="11"/>
      <c r="I8" s="40">
        <v>20000</v>
      </c>
      <c r="J8" s="11" t="s">
        <v>20</v>
      </c>
      <c r="K8" s="22"/>
    </row>
    <row r="9" spans="1:11" ht="18">
      <c r="A9" s="26"/>
      <c r="B9" s="21"/>
      <c r="C9" s="46" t="s">
        <v>25</v>
      </c>
      <c r="D9" s="46"/>
      <c r="E9" s="46"/>
      <c r="F9" s="46"/>
      <c r="G9" s="46"/>
      <c r="H9" s="11"/>
      <c r="I9" s="41">
        <v>365</v>
      </c>
      <c r="J9" s="11">
        <v>365</v>
      </c>
      <c r="K9" s="22"/>
    </row>
    <row r="10" spans="2:11" ht="6.75" customHeight="1" thickBot="1">
      <c r="B10" s="23"/>
      <c r="C10" s="47"/>
      <c r="D10" s="47"/>
      <c r="E10" s="47"/>
      <c r="F10" s="47"/>
      <c r="G10" s="47"/>
      <c r="H10" s="47"/>
      <c r="I10" s="47"/>
      <c r="J10" s="47"/>
      <c r="K10" s="24"/>
    </row>
    <row r="11" spans="1:11" ht="18" thickTop="1">
      <c r="A11" s="49" t="s">
        <v>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8">
      <c r="A12" s="6" t="s">
        <v>18</v>
      </c>
      <c r="B12" s="6"/>
      <c r="C12" s="6"/>
      <c r="D12" s="6"/>
      <c r="E12" s="51">
        <f>((((I8*12)/365)*$I$4*(1-I3))*(I7/I6))*I9/J9</f>
        <v>8767.123287671231</v>
      </c>
      <c r="F12" s="51"/>
      <c r="G12" s="51"/>
      <c r="H12" s="51"/>
      <c r="I12" s="51"/>
      <c r="J12" s="51"/>
      <c r="K12" s="51"/>
    </row>
    <row r="13" spans="1:11" ht="18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</row>
    <row r="14" spans="1:11" ht="9.75" customHeight="1">
      <c r="A14" s="14"/>
      <c r="C14" s="14"/>
      <c r="D14" s="14"/>
      <c r="E14" s="13"/>
      <c r="F14" s="13"/>
      <c r="G14" s="13"/>
      <c r="H14" s="13"/>
      <c r="I14" s="13"/>
      <c r="J14" s="13"/>
      <c r="K14" s="13"/>
    </row>
    <row r="15" spans="1:9" ht="18">
      <c r="A15" s="52" t="s">
        <v>13</v>
      </c>
      <c r="B15" s="52"/>
      <c r="C15" s="52"/>
      <c r="D15" s="52"/>
      <c r="E15" s="52"/>
      <c r="F15" s="52"/>
      <c r="G15" s="52"/>
      <c r="H15" s="52"/>
      <c r="I15" s="52"/>
    </row>
    <row r="16" spans="1:9" ht="18">
      <c r="A16" s="53" t="s">
        <v>14</v>
      </c>
      <c r="B16" s="53"/>
      <c r="C16" s="53"/>
      <c r="D16" s="53"/>
      <c r="E16" s="53"/>
      <c r="F16" s="53"/>
      <c r="G16" s="53"/>
      <c r="H16" s="53"/>
      <c r="I16" s="53"/>
    </row>
    <row r="17" spans="1:9" ht="18">
      <c r="A17" s="8" t="s">
        <v>9</v>
      </c>
      <c r="G17" s="8" t="s">
        <v>7</v>
      </c>
      <c r="I17" s="8" t="s">
        <v>10</v>
      </c>
    </row>
    <row r="18" spans="1:9" s="8" customFormat="1" ht="18">
      <c r="A18" s="33" t="s">
        <v>29</v>
      </c>
      <c r="C18" s="8" t="s">
        <v>0</v>
      </c>
      <c r="E18" s="8" t="s">
        <v>2</v>
      </c>
      <c r="G18" s="8" t="s">
        <v>8</v>
      </c>
      <c r="I18" s="8" t="s">
        <v>11</v>
      </c>
    </row>
    <row r="19" spans="1:9" s="8" customFormat="1" ht="18">
      <c r="A19" s="36" t="s">
        <v>9</v>
      </c>
      <c r="C19" s="9" t="s">
        <v>1</v>
      </c>
      <c r="E19" s="9" t="s">
        <v>3</v>
      </c>
      <c r="G19" s="9" t="s">
        <v>3</v>
      </c>
      <c r="I19" s="9" t="s">
        <v>3</v>
      </c>
    </row>
    <row r="20" spans="1:9" ht="18">
      <c r="A20" s="8">
        <v>1</v>
      </c>
      <c r="C20" s="8">
        <v>2561</v>
      </c>
      <c r="D20" s="8"/>
      <c r="E20" s="29">
        <v>12000</v>
      </c>
      <c r="F20" s="8"/>
      <c r="G20" s="45">
        <v>2693.88</v>
      </c>
      <c r="H20" s="8"/>
      <c r="I20" s="3">
        <f>G20</f>
        <v>2693.88</v>
      </c>
    </row>
    <row r="21" spans="1:9" ht="18">
      <c r="A21" s="27">
        <v>2</v>
      </c>
      <c r="C21" s="27">
        <v>2562</v>
      </c>
      <c r="D21" s="27"/>
      <c r="E21" s="29">
        <v>13000</v>
      </c>
      <c r="F21" s="27"/>
      <c r="G21" s="45">
        <v>11835.62</v>
      </c>
      <c r="H21" s="27"/>
      <c r="I21" s="3">
        <f>G21-G20</f>
        <v>9141.740000000002</v>
      </c>
    </row>
    <row r="22" spans="1:9" ht="18">
      <c r="A22" s="30">
        <v>3</v>
      </c>
      <c r="C22" s="30">
        <v>2563</v>
      </c>
      <c r="D22" s="30"/>
      <c r="E22" s="29">
        <v>15000</v>
      </c>
      <c r="F22" s="30"/>
      <c r="G22" s="45">
        <v>20484.72</v>
      </c>
      <c r="H22" s="30"/>
      <c r="I22" s="3">
        <f>G22-G21</f>
        <v>8649.1</v>
      </c>
    </row>
    <row r="23" spans="1:9" ht="18">
      <c r="A23" s="30">
        <v>4</v>
      </c>
      <c r="C23" s="33">
        <v>2564</v>
      </c>
      <c r="D23" s="30"/>
      <c r="E23" s="29">
        <v>17000</v>
      </c>
      <c r="F23" s="30"/>
      <c r="G23" s="45">
        <v>30954.69</v>
      </c>
      <c r="H23" s="30"/>
      <c r="I23" s="3">
        <f aca="true" t="shared" si="0" ref="I23:I45">G23-G22</f>
        <v>10469.969999999998</v>
      </c>
    </row>
    <row r="24" spans="1:9" ht="18">
      <c r="A24" s="30">
        <v>5</v>
      </c>
      <c r="C24" s="33">
        <v>2565</v>
      </c>
      <c r="D24" s="30"/>
      <c r="E24" s="29">
        <v>19000</v>
      </c>
      <c r="F24" s="30"/>
      <c r="G24" s="45">
        <v>43245.52</v>
      </c>
      <c r="H24" s="30"/>
      <c r="I24" s="3">
        <f t="shared" si="0"/>
        <v>12290.829999999998</v>
      </c>
    </row>
    <row r="25" spans="1:14" ht="18">
      <c r="A25" s="30">
        <v>6</v>
      </c>
      <c r="C25" s="33">
        <v>2566</v>
      </c>
      <c r="D25" s="30"/>
      <c r="E25" s="29">
        <v>19000</v>
      </c>
      <c r="F25" s="30"/>
      <c r="G25" s="45">
        <v>51894.63</v>
      </c>
      <c r="H25" s="30"/>
      <c r="I25" s="3">
        <f t="shared" si="0"/>
        <v>8649.11</v>
      </c>
      <c r="N25" s="1" t="s">
        <v>9</v>
      </c>
    </row>
    <row r="26" spans="1:9" ht="18">
      <c r="A26" s="30">
        <v>7</v>
      </c>
      <c r="C26" s="33">
        <v>2567</v>
      </c>
      <c r="D26" s="30"/>
      <c r="E26" s="29">
        <v>20000</v>
      </c>
      <c r="F26" s="30"/>
      <c r="G26" s="45">
        <v>63730.24</v>
      </c>
      <c r="H26" s="30"/>
      <c r="I26" s="3">
        <f t="shared" si="0"/>
        <v>11835.61</v>
      </c>
    </row>
    <row r="27" spans="1:9" ht="18">
      <c r="A27" s="33">
        <v>8</v>
      </c>
      <c r="C27" s="33">
        <v>2568</v>
      </c>
      <c r="D27" s="31"/>
      <c r="E27" s="29">
        <v>20000</v>
      </c>
      <c r="F27" s="31"/>
      <c r="G27" s="45">
        <v>72834.56</v>
      </c>
      <c r="H27" s="31"/>
      <c r="I27" s="3">
        <f t="shared" si="0"/>
        <v>9104.32</v>
      </c>
    </row>
    <row r="28" spans="1:9" ht="18">
      <c r="A28" s="33">
        <v>9</v>
      </c>
      <c r="C28" s="33">
        <v>2569</v>
      </c>
      <c r="D28" s="31"/>
      <c r="E28" s="29">
        <v>20000</v>
      </c>
      <c r="F28" s="31"/>
      <c r="G28" s="45">
        <v>0</v>
      </c>
      <c r="H28" s="31"/>
      <c r="I28" s="3">
        <f t="shared" si="0"/>
        <v>-72834.56</v>
      </c>
    </row>
    <row r="29" spans="1:9" ht="18">
      <c r="A29" s="33">
        <v>10</v>
      </c>
      <c r="C29" s="33">
        <v>2570</v>
      </c>
      <c r="D29" s="31"/>
      <c r="E29" s="29">
        <v>20000</v>
      </c>
      <c r="F29" s="31"/>
      <c r="G29" s="45">
        <v>0</v>
      </c>
      <c r="H29" s="31"/>
      <c r="I29" s="3">
        <f t="shared" si="0"/>
        <v>0</v>
      </c>
    </row>
    <row r="30" spans="1:9" ht="18">
      <c r="A30" s="33">
        <v>11</v>
      </c>
      <c r="C30" s="33">
        <v>2571</v>
      </c>
      <c r="D30" s="31"/>
      <c r="E30" s="29">
        <v>20000</v>
      </c>
      <c r="F30" s="31"/>
      <c r="G30" s="45">
        <v>0</v>
      </c>
      <c r="H30" s="31"/>
      <c r="I30" s="3">
        <f t="shared" si="0"/>
        <v>0</v>
      </c>
    </row>
    <row r="31" spans="1:9" ht="18">
      <c r="A31" s="33">
        <v>12</v>
      </c>
      <c r="C31" s="33">
        <v>2572</v>
      </c>
      <c r="D31" s="31"/>
      <c r="E31" s="29">
        <v>20000</v>
      </c>
      <c r="F31" s="31"/>
      <c r="G31" s="45">
        <v>0</v>
      </c>
      <c r="H31" s="31"/>
      <c r="I31" s="3">
        <f t="shared" si="0"/>
        <v>0</v>
      </c>
    </row>
    <row r="32" spans="1:9" ht="18">
      <c r="A32" s="33">
        <v>13</v>
      </c>
      <c r="C32" s="33">
        <v>2573</v>
      </c>
      <c r="D32" s="31"/>
      <c r="E32" s="29">
        <v>20000</v>
      </c>
      <c r="F32" s="31"/>
      <c r="G32" s="45">
        <v>0</v>
      </c>
      <c r="H32" s="31"/>
      <c r="I32" s="3">
        <f t="shared" si="0"/>
        <v>0</v>
      </c>
    </row>
    <row r="33" spans="1:9" ht="18">
      <c r="A33" s="33">
        <v>14</v>
      </c>
      <c r="C33" s="33">
        <v>2574</v>
      </c>
      <c r="D33" s="31"/>
      <c r="E33" s="29">
        <v>20000</v>
      </c>
      <c r="F33" s="31"/>
      <c r="G33" s="45">
        <v>0</v>
      </c>
      <c r="H33" s="31"/>
      <c r="I33" s="3">
        <f t="shared" si="0"/>
        <v>0</v>
      </c>
    </row>
    <row r="34" spans="1:9" ht="18">
      <c r="A34" s="33">
        <v>15</v>
      </c>
      <c r="C34" s="33">
        <v>2575</v>
      </c>
      <c r="D34" s="31"/>
      <c r="E34" s="29">
        <v>20000</v>
      </c>
      <c r="F34" s="31"/>
      <c r="G34" s="45">
        <v>0</v>
      </c>
      <c r="H34" s="31"/>
      <c r="I34" s="3">
        <f t="shared" si="0"/>
        <v>0</v>
      </c>
    </row>
    <row r="35" spans="1:9" ht="18">
      <c r="A35" s="33">
        <v>16</v>
      </c>
      <c r="C35" s="33">
        <v>2576</v>
      </c>
      <c r="D35" s="31"/>
      <c r="E35" s="29">
        <v>20000</v>
      </c>
      <c r="F35" s="31"/>
      <c r="G35" s="45">
        <v>0</v>
      </c>
      <c r="H35" s="31"/>
      <c r="I35" s="3">
        <f t="shared" si="0"/>
        <v>0</v>
      </c>
    </row>
    <row r="36" spans="1:9" ht="18">
      <c r="A36" s="33">
        <v>17</v>
      </c>
      <c r="C36" s="33">
        <v>2577</v>
      </c>
      <c r="D36" s="31"/>
      <c r="E36" s="29">
        <v>20000</v>
      </c>
      <c r="F36" s="31"/>
      <c r="G36" s="45">
        <v>0</v>
      </c>
      <c r="H36" s="31"/>
      <c r="I36" s="3">
        <f t="shared" si="0"/>
        <v>0</v>
      </c>
    </row>
    <row r="37" spans="1:9" ht="18">
      <c r="A37" s="33">
        <v>18</v>
      </c>
      <c r="C37" s="33">
        <v>2578</v>
      </c>
      <c r="D37" s="31"/>
      <c r="E37" s="29">
        <v>20000</v>
      </c>
      <c r="F37" s="31"/>
      <c r="G37" s="45">
        <v>0</v>
      </c>
      <c r="H37" s="31"/>
      <c r="I37" s="3">
        <f t="shared" si="0"/>
        <v>0</v>
      </c>
    </row>
    <row r="38" spans="1:9" ht="18">
      <c r="A38" s="33">
        <v>19</v>
      </c>
      <c r="C38" s="33">
        <v>2579</v>
      </c>
      <c r="D38" s="33"/>
      <c r="E38" s="29">
        <v>20000</v>
      </c>
      <c r="F38" s="33"/>
      <c r="G38" s="45"/>
      <c r="H38" s="33"/>
      <c r="I38" s="3">
        <f t="shared" si="0"/>
        <v>0</v>
      </c>
    </row>
    <row r="39" spans="1:9" ht="18">
      <c r="A39" s="33">
        <v>20</v>
      </c>
      <c r="C39" s="33">
        <v>2580</v>
      </c>
      <c r="D39" s="33"/>
      <c r="E39" s="29">
        <v>20000</v>
      </c>
      <c r="F39" s="33"/>
      <c r="G39" s="45"/>
      <c r="H39" s="33"/>
      <c r="I39" s="3">
        <f t="shared" si="0"/>
        <v>0</v>
      </c>
    </row>
    <row r="40" spans="1:9" ht="18">
      <c r="A40" s="33">
        <v>21</v>
      </c>
      <c r="C40" s="33">
        <v>2581</v>
      </c>
      <c r="D40" s="33"/>
      <c r="E40" s="29">
        <v>25000</v>
      </c>
      <c r="F40" s="33"/>
      <c r="G40" s="45"/>
      <c r="H40" s="33"/>
      <c r="I40" s="3">
        <f t="shared" si="0"/>
        <v>0</v>
      </c>
    </row>
    <row r="41" spans="1:9" ht="18">
      <c r="A41" s="33">
        <v>22</v>
      </c>
      <c r="C41" s="33">
        <v>2582</v>
      </c>
      <c r="D41" s="33"/>
      <c r="E41" s="29">
        <v>25000</v>
      </c>
      <c r="F41" s="33"/>
      <c r="G41" s="45"/>
      <c r="H41" s="33"/>
      <c r="I41" s="3">
        <f t="shared" si="0"/>
        <v>0</v>
      </c>
    </row>
    <row r="42" spans="1:9" ht="18">
      <c r="A42" s="33">
        <v>23</v>
      </c>
      <c r="C42" s="33">
        <v>2583</v>
      </c>
      <c r="D42" s="33"/>
      <c r="E42" s="29">
        <v>25000</v>
      </c>
      <c r="F42" s="33"/>
      <c r="G42" s="45"/>
      <c r="H42" s="33"/>
      <c r="I42" s="3">
        <f t="shared" si="0"/>
        <v>0</v>
      </c>
    </row>
    <row r="43" spans="1:9" ht="18">
      <c r="A43" s="33">
        <v>24</v>
      </c>
      <c r="C43" s="33">
        <v>2584</v>
      </c>
      <c r="D43" s="33"/>
      <c r="E43" s="29">
        <v>25000</v>
      </c>
      <c r="F43" s="33"/>
      <c r="G43" s="45"/>
      <c r="H43" s="33"/>
      <c r="I43" s="3">
        <f t="shared" si="0"/>
        <v>0</v>
      </c>
    </row>
    <row r="44" spans="1:9" ht="18">
      <c r="A44" s="33">
        <v>25</v>
      </c>
      <c r="C44" s="33">
        <v>2585</v>
      </c>
      <c r="D44" s="33"/>
      <c r="E44" s="29">
        <v>25000</v>
      </c>
      <c r="F44" s="33"/>
      <c r="G44" s="45"/>
      <c r="H44" s="33"/>
      <c r="I44" s="3">
        <f t="shared" si="0"/>
        <v>0</v>
      </c>
    </row>
    <row r="45" spans="1:9" ht="18">
      <c r="A45" s="33">
        <v>26</v>
      </c>
      <c r="C45" s="33">
        <v>2586</v>
      </c>
      <c r="D45" s="33"/>
      <c r="E45" s="29">
        <v>25000</v>
      </c>
      <c r="F45" s="33"/>
      <c r="G45" s="45"/>
      <c r="H45" s="33"/>
      <c r="I45" s="3">
        <f t="shared" si="0"/>
        <v>0</v>
      </c>
    </row>
    <row r="46" spans="1:9" ht="15.75" customHeight="1" thickBot="1">
      <c r="A46" s="49" t="s">
        <v>17</v>
      </c>
      <c r="B46" s="49"/>
      <c r="C46" s="49"/>
      <c r="D46" s="49"/>
      <c r="E46" s="49"/>
      <c r="G46" s="25">
        <f>SUM(G20:G45)</f>
        <v>297673.86</v>
      </c>
      <c r="I46" s="10">
        <f>SUM(I20:I45)</f>
        <v>0</v>
      </c>
    </row>
    <row r="47" spans="5:9" ht="7.5" customHeight="1" thickTop="1">
      <c r="E47" s="3"/>
      <c r="G47" s="7"/>
      <c r="I47" s="3"/>
    </row>
    <row r="48" spans="1:9" ht="18">
      <c r="A48" s="48" t="s">
        <v>15</v>
      </c>
      <c r="B48" s="48"/>
      <c r="C48" s="48"/>
      <c r="D48" s="48"/>
      <c r="E48" s="48"/>
      <c r="F48" s="48"/>
      <c r="G48" s="48"/>
      <c r="H48" s="48"/>
      <c r="I48" s="48"/>
    </row>
    <row r="49" spans="1:9" ht="6.7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8">
      <c r="A50" s="48" t="s">
        <v>21</v>
      </c>
      <c r="B50" s="48"/>
      <c r="C50" s="48"/>
      <c r="D50" s="48"/>
      <c r="E50" s="48"/>
      <c r="F50" s="48"/>
      <c r="G50" s="48"/>
      <c r="H50" s="48"/>
      <c r="I50" s="48"/>
    </row>
    <row r="51" spans="1:7" ht="18">
      <c r="A51" s="48" t="s">
        <v>22</v>
      </c>
      <c r="B51" s="48"/>
      <c r="C51" s="48"/>
      <c r="D51" s="48"/>
      <c r="E51" s="48"/>
      <c r="G51" s="43" t="s">
        <v>34</v>
      </c>
    </row>
    <row r="52" spans="2:9" ht="18">
      <c r="B52" s="48" t="s">
        <v>23</v>
      </c>
      <c r="C52" s="48"/>
      <c r="D52" s="48"/>
      <c r="E52" s="48"/>
      <c r="F52" s="48"/>
      <c r="G52" s="48"/>
      <c r="H52" s="48"/>
      <c r="I52" s="44" t="s">
        <v>34</v>
      </c>
    </row>
    <row r="53" spans="2:9" ht="18">
      <c r="B53" s="50" t="s">
        <v>24</v>
      </c>
      <c r="C53" s="50"/>
      <c r="D53" s="50"/>
      <c r="E53" s="50"/>
      <c r="F53" s="50"/>
      <c r="G53" s="50"/>
      <c r="H53" s="50"/>
      <c r="I53" s="4" t="s">
        <v>9</v>
      </c>
    </row>
    <row r="54" ht="6" customHeight="1"/>
  </sheetData>
  <sheetProtection/>
  <mergeCells count="18">
    <mergeCell ref="A51:E51"/>
    <mergeCell ref="B52:H52"/>
    <mergeCell ref="A46:E46"/>
    <mergeCell ref="B53:H53"/>
    <mergeCell ref="A11:K11"/>
    <mergeCell ref="E12:K12"/>
    <mergeCell ref="A48:I48"/>
    <mergeCell ref="A15:I15"/>
    <mergeCell ref="A16:I16"/>
    <mergeCell ref="A50:I50"/>
    <mergeCell ref="C3:G3"/>
    <mergeCell ref="C10:J10"/>
    <mergeCell ref="C4:G4"/>
    <mergeCell ref="C5:G5"/>
    <mergeCell ref="C6:G6"/>
    <mergeCell ref="C7:G7"/>
    <mergeCell ref="C8:G8"/>
    <mergeCell ref="C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9">
      <selection activeCell="G30" sqref="G30"/>
    </sheetView>
  </sheetViews>
  <sheetFormatPr defaultColWidth="9.00390625" defaultRowHeight="15"/>
  <cols>
    <col min="1" max="1" width="7.28125" style="33" customWidth="1"/>
    <col min="2" max="2" width="1.28515625" style="1" customWidth="1"/>
    <col min="3" max="3" width="11.140625" style="1" customWidth="1"/>
    <col min="4" max="4" width="1.1484375" style="1" customWidth="1"/>
    <col min="5" max="5" width="15.7109375" style="1" customWidth="1"/>
    <col min="6" max="6" width="1.1484375" style="1" customWidth="1"/>
    <col min="7" max="7" width="16.7109375" style="33" customWidth="1"/>
    <col min="8" max="8" width="1.1484375" style="1" customWidth="1"/>
    <col min="9" max="9" width="15.421875" style="1" customWidth="1"/>
    <col min="10" max="10" width="7.8515625" style="1" customWidth="1"/>
    <col min="11" max="11" width="1.28515625" style="1" customWidth="1"/>
    <col min="12" max="16384" width="9.00390625" style="1" customWidth="1"/>
  </cols>
  <sheetData>
    <row r="1" ht="7.5" customHeight="1" thickBot="1"/>
    <row r="2" spans="2:11" ht="9" customHeight="1" thickTop="1">
      <c r="B2" s="17"/>
      <c r="C2" s="18"/>
      <c r="D2" s="18"/>
      <c r="E2" s="18"/>
      <c r="F2" s="18"/>
      <c r="G2" s="19"/>
      <c r="H2" s="18"/>
      <c r="I2" s="18"/>
      <c r="J2" s="18"/>
      <c r="K2" s="20"/>
    </row>
    <row r="3" spans="2:11" ht="18">
      <c r="B3" s="21"/>
      <c r="C3" s="46" t="s">
        <v>4</v>
      </c>
      <c r="D3" s="46"/>
      <c r="E3" s="46"/>
      <c r="F3" s="46"/>
      <c r="G3" s="46"/>
      <c r="H3" s="32"/>
      <c r="I3" s="38">
        <v>0.1</v>
      </c>
      <c r="J3" s="16" t="s">
        <v>26</v>
      </c>
      <c r="K3" s="22"/>
    </row>
    <row r="4" spans="2:11" ht="18">
      <c r="B4" s="21"/>
      <c r="C4" s="46" t="s">
        <v>6</v>
      </c>
      <c r="D4" s="46"/>
      <c r="E4" s="46"/>
      <c r="F4" s="46"/>
      <c r="G4" s="46"/>
      <c r="H4" s="11"/>
      <c r="I4" s="37">
        <v>400</v>
      </c>
      <c r="J4" s="11" t="s">
        <v>27</v>
      </c>
      <c r="K4" s="22"/>
    </row>
    <row r="5" spans="2:11" ht="18">
      <c r="B5" s="21"/>
      <c r="C5" s="46" t="s">
        <v>16</v>
      </c>
      <c r="D5" s="46"/>
      <c r="E5" s="46"/>
      <c r="F5" s="46"/>
      <c r="G5" s="46"/>
      <c r="H5" s="11"/>
      <c r="I5" s="37">
        <v>34</v>
      </c>
      <c r="J5" s="11" t="s">
        <v>12</v>
      </c>
      <c r="K5" s="22"/>
    </row>
    <row r="6" spans="2:11" ht="18">
      <c r="B6" s="21"/>
      <c r="C6" s="46" t="s">
        <v>5</v>
      </c>
      <c r="D6" s="46"/>
      <c r="E6" s="46"/>
      <c r="F6" s="46"/>
      <c r="G6" s="46"/>
      <c r="H6" s="11"/>
      <c r="I6" s="37">
        <f>60-I5</f>
        <v>26</v>
      </c>
      <c r="J6" s="11" t="s">
        <v>12</v>
      </c>
      <c r="K6" s="22"/>
    </row>
    <row r="7" spans="2:11" ht="18">
      <c r="B7" s="21"/>
      <c r="C7" s="46" t="s">
        <v>28</v>
      </c>
      <c r="D7" s="46"/>
      <c r="E7" s="46"/>
      <c r="F7" s="46"/>
      <c r="G7" s="46"/>
      <c r="H7" s="11"/>
      <c r="I7" s="39">
        <v>1</v>
      </c>
      <c r="J7" s="11" t="s">
        <v>12</v>
      </c>
      <c r="K7" s="22"/>
    </row>
    <row r="8" spans="2:11" ht="18">
      <c r="B8" s="21"/>
      <c r="C8" s="46" t="s">
        <v>19</v>
      </c>
      <c r="D8" s="46"/>
      <c r="E8" s="46"/>
      <c r="F8" s="46"/>
      <c r="G8" s="46"/>
      <c r="H8" s="11"/>
      <c r="I8" s="40">
        <v>25000</v>
      </c>
      <c r="J8" s="11" t="s">
        <v>20</v>
      </c>
      <c r="K8" s="22"/>
    </row>
    <row r="9" spans="2:11" ht="18">
      <c r="B9" s="21"/>
      <c r="C9" s="46" t="s">
        <v>25</v>
      </c>
      <c r="D9" s="46"/>
      <c r="E9" s="46"/>
      <c r="F9" s="46"/>
      <c r="G9" s="46"/>
      <c r="H9" s="11"/>
      <c r="I9" s="41">
        <v>278</v>
      </c>
      <c r="J9" s="11">
        <v>365</v>
      </c>
      <c r="K9" s="22"/>
    </row>
    <row r="10" spans="2:11" ht="6.75" customHeight="1" thickBot="1">
      <c r="B10" s="23"/>
      <c r="C10" s="47"/>
      <c r="D10" s="47"/>
      <c r="E10" s="47"/>
      <c r="F10" s="47"/>
      <c r="G10" s="47"/>
      <c r="H10" s="47"/>
      <c r="I10" s="47"/>
      <c r="J10" s="47"/>
      <c r="K10" s="24"/>
    </row>
    <row r="11" spans="1:11" ht="18" thickTop="1">
      <c r="A11" s="49" t="s">
        <v>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8">
      <c r="A12" s="35" t="s">
        <v>18</v>
      </c>
      <c r="B12" s="35"/>
      <c r="C12" s="35"/>
      <c r="D12" s="35"/>
      <c r="E12" s="51">
        <f>((((I8*12)/365)*$I$4*(1-I3))*(I7/I6))*I9/J9</f>
        <v>8667.811827879383</v>
      </c>
      <c r="F12" s="51"/>
      <c r="G12" s="51"/>
      <c r="H12" s="51"/>
      <c r="I12" s="51"/>
      <c r="J12" s="51"/>
      <c r="K12" s="51"/>
    </row>
    <row r="13" spans="1:11" ht="18">
      <c r="A13" s="35"/>
      <c r="B13" s="35"/>
      <c r="C13" s="35"/>
      <c r="D13" s="35"/>
      <c r="E13" s="34"/>
      <c r="F13" s="34"/>
      <c r="G13" s="34"/>
      <c r="H13" s="34"/>
      <c r="I13" s="34"/>
      <c r="J13" s="34"/>
      <c r="K13" s="34"/>
    </row>
    <row r="14" spans="3:11" ht="9.75" customHeight="1">
      <c r="C14" s="33"/>
      <c r="D14" s="33"/>
      <c r="E14" s="34"/>
      <c r="F14" s="34"/>
      <c r="G14" s="34"/>
      <c r="H14" s="34"/>
      <c r="I14" s="34"/>
      <c r="J14" s="34"/>
      <c r="K14" s="34"/>
    </row>
    <row r="15" spans="1:9" ht="18">
      <c r="A15" s="52" t="s">
        <v>13</v>
      </c>
      <c r="B15" s="52"/>
      <c r="C15" s="52"/>
      <c r="D15" s="52"/>
      <c r="E15" s="52"/>
      <c r="F15" s="52"/>
      <c r="G15" s="52"/>
      <c r="H15" s="52"/>
      <c r="I15" s="52"/>
    </row>
    <row r="16" spans="1:9" ht="18">
      <c r="A16" s="53" t="s">
        <v>14</v>
      </c>
      <c r="B16" s="53"/>
      <c r="C16" s="53"/>
      <c r="D16" s="53"/>
      <c r="E16" s="53"/>
      <c r="F16" s="53"/>
      <c r="G16" s="53"/>
      <c r="H16" s="53"/>
      <c r="I16" s="53"/>
    </row>
    <row r="17" spans="1:9" ht="18">
      <c r="A17" s="33" t="s">
        <v>9</v>
      </c>
      <c r="G17" s="33" t="s">
        <v>7</v>
      </c>
      <c r="I17" s="33" t="s">
        <v>32</v>
      </c>
    </row>
    <row r="18" spans="1:9" s="33" customFormat="1" ht="18">
      <c r="A18" s="33" t="s">
        <v>30</v>
      </c>
      <c r="C18" s="33" t="s">
        <v>0</v>
      </c>
      <c r="E18" s="33" t="s">
        <v>2</v>
      </c>
      <c r="G18" s="33" t="s">
        <v>8</v>
      </c>
      <c r="I18" s="33" t="s">
        <v>33</v>
      </c>
    </row>
    <row r="19" spans="1:9" s="33" customFormat="1" ht="18">
      <c r="A19" s="36" t="s">
        <v>31</v>
      </c>
      <c r="C19" s="36" t="s">
        <v>1</v>
      </c>
      <c r="E19" s="36" t="s">
        <v>3</v>
      </c>
      <c r="G19" s="36" t="s">
        <v>3</v>
      </c>
      <c r="I19" s="36" t="s">
        <v>3</v>
      </c>
    </row>
    <row r="20" spans="1:9" ht="18">
      <c r="A20" s="33">
        <v>1</v>
      </c>
      <c r="C20" s="33">
        <v>2561</v>
      </c>
      <c r="D20" s="33"/>
      <c r="E20" s="29">
        <v>12000</v>
      </c>
      <c r="F20" s="33"/>
      <c r="G20" s="42">
        <v>2918.37</v>
      </c>
      <c r="H20" s="33"/>
      <c r="I20" s="3">
        <f>G20</f>
        <v>2918.37</v>
      </c>
    </row>
    <row r="21" spans="1:9" ht="18">
      <c r="A21" s="33">
        <v>2</v>
      </c>
      <c r="C21" s="33">
        <v>2561</v>
      </c>
      <c r="D21" s="33"/>
      <c r="E21" s="29">
        <v>13000</v>
      </c>
      <c r="F21" s="33"/>
      <c r="G21" s="42">
        <v>4053.29</v>
      </c>
      <c r="H21" s="33"/>
      <c r="I21" s="3">
        <f>G21</f>
        <v>4053.29</v>
      </c>
    </row>
    <row r="22" spans="1:9" ht="18">
      <c r="A22" s="33">
        <v>3</v>
      </c>
      <c r="C22" s="33">
        <v>2561</v>
      </c>
      <c r="D22" s="33"/>
      <c r="E22" s="29">
        <v>15000</v>
      </c>
      <c r="F22" s="33"/>
      <c r="G22" s="42">
        <v>6828.24</v>
      </c>
      <c r="H22" s="33"/>
      <c r="I22" s="3">
        <f aca="true" t="shared" si="0" ref="I22:I29">G22</f>
        <v>6828.24</v>
      </c>
    </row>
    <row r="23" spans="1:9" ht="18">
      <c r="A23" s="33">
        <v>4</v>
      </c>
      <c r="C23" s="33">
        <v>2561</v>
      </c>
      <c r="D23" s="33"/>
      <c r="E23" s="29">
        <v>17000</v>
      </c>
      <c r="F23" s="33"/>
      <c r="G23" s="42">
        <v>7738.67</v>
      </c>
      <c r="H23" s="33"/>
      <c r="I23" s="3">
        <f t="shared" si="0"/>
        <v>7738.67</v>
      </c>
    </row>
    <row r="24" spans="1:9" ht="18">
      <c r="A24" s="33">
        <v>5</v>
      </c>
      <c r="C24" s="33">
        <v>2561</v>
      </c>
      <c r="D24" s="33"/>
      <c r="E24" s="29">
        <v>19000</v>
      </c>
      <c r="F24" s="33"/>
      <c r="G24" s="42">
        <v>8056.7</v>
      </c>
      <c r="H24" s="33"/>
      <c r="I24" s="3">
        <f t="shared" si="0"/>
        <v>8056.7</v>
      </c>
    </row>
    <row r="25" spans="1:9" ht="18">
      <c r="A25" s="33">
        <v>6</v>
      </c>
      <c r="C25" s="33">
        <v>2561</v>
      </c>
      <c r="D25" s="33"/>
      <c r="E25" s="29">
        <v>20000</v>
      </c>
      <c r="F25" s="33"/>
      <c r="G25" s="42">
        <v>7607.72</v>
      </c>
      <c r="H25" s="33"/>
      <c r="I25" s="3">
        <f t="shared" si="0"/>
        <v>7607.72</v>
      </c>
    </row>
    <row r="26" spans="1:9" ht="18">
      <c r="A26" s="33">
        <v>7</v>
      </c>
      <c r="C26" s="33">
        <v>2561</v>
      </c>
      <c r="D26" s="33"/>
      <c r="E26" s="29">
        <v>22000</v>
      </c>
      <c r="F26" s="33"/>
      <c r="G26" s="42">
        <v>8231.3</v>
      </c>
      <c r="H26" s="33"/>
      <c r="I26" s="3">
        <f t="shared" si="0"/>
        <v>8231.3</v>
      </c>
    </row>
    <row r="27" spans="1:9" ht="18">
      <c r="A27" s="33">
        <v>8</v>
      </c>
      <c r="C27" s="33">
        <v>2561</v>
      </c>
      <c r="D27" s="33"/>
      <c r="E27" s="29">
        <v>15000</v>
      </c>
      <c r="F27" s="33"/>
      <c r="G27" s="42">
        <v>6454.09</v>
      </c>
      <c r="H27" s="33"/>
      <c r="I27" s="3">
        <f t="shared" si="0"/>
        <v>6454.09</v>
      </c>
    </row>
    <row r="28" spans="1:9" ht="18">
      <c r="A28" s="33">
        <v>9</v>
      </c>
      <c r="C28" s="33">
        <v>2561</v>
      </c>
      <c r="D28" s="33"/>
      <c r="E28" s="29">
        <v>19000</v>
      </c>
      <c r="F28" s="33"/>
      <c r="G28" s="42">
        <v>8175.18</v>
      </c>
      <c r="H28" s="33"/>
      <c r="I28" s="3">
        <f t="shared" si="0"/>
        <v>8175.18</v>
      </c>
    </row>
    <row r="29" spans="1:9" ht="18">
      <c r="A29" s="33">
        <v>10</v>
      </c>
      <c r="C29" s="33">
        <v>2561</v>
      </c>
      <c r="D29" s="33"/>
      <c r="E29" s="29">
        <v>25000</v>
      </c>
      <c r="F29" s="33"/>
      <c r="G29" s="42">
        <v>8667.81</v>
      </c>
      <c r="H29" s="33"/>
      <c r="I29" s="3">
        <f t="shared" si="0"/>
        <v>8667.81</v>
      </c>
    </row>
    <row r="30" spans="1:9" ht="15.75" customHeight="1" thickBot="1">
      <c r="A30" s="49" t="s">
        <v>17</v>
      </c>
      <c r="B30" s="49"/>
      <c r="C30" s="49"/>
      <c r="D30" s="49"/>
      <c r="E30" s="49"/>
      <c r="G30" s="25">
        <f>SUM(G20:G29)</f>
        <v>68731.37</v>
      </c>
      <c r="I30" s="10">
        <f>SUM(I20:I29)</f>
        <v>68731.37</v>
      </c>
    </row>
    <row r="31" spans="5:9" ht="7.5" customHeight="1" thickTop="1">
      <c r="E31" s="3"/>
      <c r="G31" s="34"/>
      <c r="I31" s="3"/>
    </row>
    <row r="32" spans="1:9" ht="18">
      <c r="A32" s="48" t="s">
        <v>15</v>
      </c>
      <c r="B32" s="48"/>
      <c r="C32" s="48"/>
      <c r="D32" s="48"/>
      <c r="E32" s="48"/>
      <c r="F32" s="48"/>
      <c r="G32" s="48"/>
      <c r="H32" s="48"/>
      <c r="I32" s="48"/>
    </row>
    <row r="33" spans="1:9" ht="6.75" customHeight="1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8">
      <c r="A34" s="48" t="s">
        <v>21</v>
      </c>
      <c r="B34" s="48"/>
      <c r="C34" s="48"/>
      <c r="D34" s="48"/>
      <c r="E34" s="48"/>
      <c r="F34" s="48"/>
      <c r="G34" s="48"/>
      <c r="H34" s="48"/>
      <c r="I34" s="48"/>
    </row>
    <row r="35" spans="1:7" ht="18">
      <c r="A35" s="48" t="s">
        <v>22</v>
      </c>
      <c r="B35" s="48"/>
      <c r="C35" s="48"/>
      <c r="D35" s="48"/>
      <c r="E35" s="48"/>
      <c r="G35" s="5">
        <f>I30</f>
        <v>68731.37</v>
      </c>
    </row>
    <row r="36" spans="2:9" ht="18">
      <c r="B36" s="48" t="s">
        <v>23</v>
      </c>
      <c r="C36" s="48"/>
      <c r="D36" s="48"/>
      <c r="E36" s="48"/>
      <c r="F36" s="48"/>
      <c r="G36" s="48"/>
      <c r="H36" s="48"/>
      <c r="I36" s="3">
        <f>G30</f>
        <v>68731.37</v>
      </c>
    </row>
    <row r="37" spans="2:9" ht="18">
      <c r="B37" s="50" t="s">
        <v>24</v>
      </c>
      <c r="C37" s="50"/>
      <c r="D37" s="50"/>
      <c r="E37" s="50"/>
      <c r="F37" s="50"/>
      <c r="G37" s="50"/>
      <c r="H37" s="50"/>
      <c r="I37" s="4" t="s">
        <v>9</v>
      </c>
    </row>
    <row r="38" ht="6" customHeight="1"/>
  </sheetData>
  <sheetProtection/>
  <mergeCells count="18">
    <mergeCell ref="C3:G3"/>
    <mergeCell ref="C4:G4"/>
    <mergeCell ref="C5:G5"/>
    <mergeCell ref="C6:G6"/>
    <mergeCell ref="C7:G7"/>
    <mergeCell ref="C8:G8"/>
    <mergeCell ref="C9:G9"/>
    <mergeCell ref="C10:J10"/>
    <mergeCell ref="A11:K11"/>
    <mergeCell ref="E12:K12"/>
    <mergeCell ref="A15:I15"/>
    <mergeCell ref="A16:I16"/>
    <mergeCell ref="A30:E30"/>
    <mergeCell ref="A32:I32"/>
    <mergeCell ref="A34:I34"/>
    <mergeCell ref="A35:E35"/>
    <mergeCell ref="B36:H36"/>
    <mergeCell ref="B37:H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Arus</dc:creator>
  <cp:keywords/>
  <dc:description/>
  <cp:lastModifiedBy>ARUS</cp:lastModifiedBy>
  <cp:lastPrinted>2018-05-16T06:44:35Z</cp:lastPrinted>
  <dcterms:created xsi:type="dcterms:W3CDTF">2017-03-06T10:58:17Z</dcterms:created>
  <dcterms:modified xsi:type="dcterms:W3CDTF">2021-11-22T11:35:17Z</dcterms:modified>
  <cp:category/>
  <cp:version/>
  <cp:contentType/>
  <cp:contentStatus/>
</cp:coreProperties>
</file>